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versity\Ash\BUS 461 Management Science\BUS 461 Management Science 2017\Week 3\"/>
    </mc:Choice>
  </mc:AlternateContent>
  <xr:revisionPtr revIDLastSave="0" documentId="8_{6009E4F8-FDEF-40F1-B872-89B914A8A83A}" xr6:coauthVersionLast="31" xr6:coauthVersionMax="31" xr10:uidLastSave="{00000000-0000-0000-0000-000000000000}"/>
  <bookViews>
    <workbookView xWindow="240" yWindow="90" windowWidth="8415" windowHeight="5985" activeTab="2"/>
  </bookViews>
  <sheets>
    <sheet name="Z Test" sheetId="1" r:id="rId1"/>
    <sheet name="t Test" sheetId="2" r:id="rId2"/>
    <sheet name="Z Test for Proportion" sheetId="3" r:id="rId3"/>
  </sheets>
  <calcPr calcId="179017"/>
</workbook>
</file>

<file path=xl/calcChain.xml><?xml version="1.0" encoding="utf-8"?>
<calcChain xmlns="http://schemas.openxmlformats.org/spreadsheetml/2006/main">
  <c r="C8" i="1" l="1"/>
  <c r="C9" i="1"/>
  <c r="C8" i="2"/>
  <c r="C10" i="2"/>
  <c r="C9" i="2"/>
  <c r="G19" i="2" s="1"/>
  <c r="C19" i="2"/>
  <c r="C14" i="2"/>
  <c r="C23" i="1"/>
  <c r="C18" i="1"/>
  <c r="C13" i="1"/>
  <c r="C12" i="1"/>
  <c r="C7" i="3"/>
  <c r="C8" i="3"/>
  <c r="C9" i="3" s="1"/>
  <c r="C23" i="3"/>
  <c r="C18" i="3"/>
  <c r="C13" i="3"/>
  <c r="C12" i="3"/>
  <c r="C14" i="1"/>
  <c r="B15" i="1"/>
  <c r="C24" i="1"/>
  <c r="B25" i="1"/>
  <c r="C19" i="1"/>
  <c r="B20" i="1"/>
  <c r="C24" i="2"/>
  <c r="C13" i="2"/>
  <c r="C15" i="2"/>
  <c r="B16" i="2"/>
  <c r="C14" i="3" l="1"/>
  <c r="B15" i="3" s="1"/>
  <c r="C19" i="3"/>
  <c r="B20" i="3" s="1"/>
  <c r="C24" i="3"/>
  <c r="B25" i="3" s="1"/>
  <c r="G20" i="2"/>
  <c r="C25" i="2" s="1"/>
  <c r="B26" i="2" s="1"/>
  <c r="C20" i="2"/>
  <c r="B21" i="2" s="1"/>
</calcChain>
</file>

<file path=xl/sharedStrings.xml><?xml version="1.0" encoding="utf-8"?>
<sst xmlns="http://schemas.openxmlformats.org/spreadsheetml/2006/main" count="78" uniqueCount="43">
  <si>
    <t>Level of Significance</t>
  </si>
  <si>
    <t>Population Standard Deviation</t>
  </si>
  <si>
    <t>Sample Size</t>
  </si>
  <si>
    <t>Sample Mean</t>
  </si>
  <si>
    <t>Standard Error of the Mean</t>
  </si>
  <si>
    <t>Z Test Statisitic</t>
  </si>
  <si>
    <t>Lower Critical Value</t>
  </si>
  <si>
    <t xml:space="preserve">Upper Critical Value </t>
  </si>
  <si>
    <r>
      <t>p</t>
    </r>
    <r>
      <rPr>
        <sz val="10"/>
        <rFont val="Arial"/>
        <family val="2"/>
      </rPr>
      <t xml:space="preserve"> Value</t>
    </r>
  </si>
  <si>
    <t>Two Tailed Test</t>
  </si>
  <si>
    <t>Lower Tail Test</t>
  </si>
  <si>
    <t>Upper Tail Test</t>
  </si>
  <si>
    <t>Upper Critical Value</t>
  </si>
  <si>
    <t>Null Hypothesis                     µ =</t>
  </si>
  <si>
    <t>Sample Standard Deviation</t>
  </si>
  <si>
    <t>Degrees of Freedom</t>
  </si>
  <si>
    <t>t Test Statisitic</t>
  </si>
  <si>
    <t>TDIST Value</t>
  </si>
  <si>
    <t>Calculations Area</t>
  </si>
  <si>
    <t>For One Tailed Tests</t>
  </si>
  <si>
    <t>1-TDST Value</t>
  </si>
  <si>
    <t>"Z" Test for the Mean</t>
  </si>
  <si>
    <t>t-Test for the Mean</t>
  </si>
  <si>
    <t>Number of Successes</t>
  </si>
  <si>
    <t>Sample Proportion</t>
  </si>
  <si>
    <t>Standard Error</t>
  </si>
  <si>
    <t>"Z" Test for the Proportion</t>
  </si>
  <si>
    <t xml:space="preserve"> </t>
  </si>
  <si>
    <r>
      <t xml:space="preserve">Null Hypothesis                     </t>
    </r>
    <r>
      <rPr>
        <sz val="10"/>
        <rFont val="Calibri"/>
        <family val="2"/>
      </rPr>
      <t>ƿ</t>
    </r>
    <r>
      <rPr>
        <sz val="10"/>
        <rFont val="Arial"/>
      </rPr>
      <t xml:space="preserve"> =</t>
    </r>
  </si>
  <si>
    <t>Enter estimated population mean (hypothesized value) in cell C3</t>
  </si>
  <si>
    <t>Enter population standard deviation in cell C5</t>
  </si>
  <si>
    <t>Enter level of significance in cell C4</t>
  </si>
  <si>
    <t>Enter sample size in cell C6</t>
  </si>
  <si>
    <t>Enter sample mean in cell C7</t>
  </si>
  <si>
    <t>cells C3:C7</t>
  </si>
  <si>
    <r>
      <t xml:space="preserve">Use </t>
    </r>
    <r>
      <rPr>
        <i/>
        <sz val="10"/>
        <rFont val="Arial"/>
        <family val="2"/>
      </rPr>
      <t xml:space="preserve">Descriptive Statistics </t>
    </r>
    <r>
      <rPr>
        <sz val="10"/>
        <rFont val="Arial"/>
      </rPr>
      <t>to calculate the values for input into</t>
    </r>
  </si>
  <si>
    <t>Enter estimated population mean / hypothesized value in cell C3</t>
  </si>
  <si>
    <t>Enter sample size in cell C5</t>
  </si>
  <si>
    <t>Enter sample mean in cell C6</t>
  </si>
  <si>
    <t>Enter sample standard deviation in cell C7</t>
  </si>
  <si>
    <t>Enter estimated population proportion / hypothesized value in cell C3</t>
  </si>
  <si>
    <t>Enter number of successes (X value) in cell C5</t>
  </si>
  <si>
    <t>Enter sample size (n) in cell 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</si>
</sst>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0" fillId="3" borderId="0" xfId="0" applyFill="1"/>
    <xf numFmtId="0" fontId="0" fillId="3" borderId="1" xfId="0" applyFill="1" applyBorder="1"/>
    <xf numFmtId="0" fontId="2" fillId="0" borderId="0" xfId="0" applyFont="1"/>
    <xf numFmtId="0" fontId="2" fillId="3" borderId="0" xfId="0" applyFont="1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workbookViewId="0">
      <selection activeCell="F9" sqref="F9:F10"/>
    </sheetView>
  </sheetViews>
  <sheetFormatPr defaultRowHeight="12.75" x14ac:dyDescent="0.2"/>
  <cols>
    <col min="1" max="1" width="2" customWidth="1"/>
    <col min="2" max="2" width="28.85546875" customWidth="1"/>
    <col min="3" max="3" width="11.42578125" bestFit="1" customWidth="1"/>
    <col min="4" max="4" width="11.42578125" customWidth="1"/>
    <col min="5" max="5" width="3.42578125" customWidth="1"/>
    <col min="12" max="12" width="3.140625" customWidth="1"/>
  </cols>
  <sheetData>
    <row r="1" spans="2:12" x14ac:dyDescent="0.2">
      <c r="B1" s="3" t="s">
        <v>21</v>
      </c>
    </row>
    <row r="2" spans="2:12" x14ac:dyDescent="0.2">
      <c r="E2" s="6"/>
      <c r="F2" s="6"/>
      <c r="G2" s="6"/>
      <c r="H2" s="6"/>
      <c r="I2" s="6"/>
      <c r="J2" s="6"/>
      <c r="K2" s="6"/>
      <c r="L2" s="6"/>
    </row>
    <row r="3" spans="2:12" x14ac:dyDescent="0.2">
      <c r="B3" t="s">
        <v>13</v>
      </c>
      <c r="C3" s="20">
        <v>100</v>
      </c>
      <c r="E3" s="6"/>
      <c r="F3" s="20" t="s">
        <v>29</v>
      </c>
      <c r="G3" s="20"/>
      <c r="H3" s="20"/>
      <c r="I3" s="20"/>
      <c r="J3" s="20"/>
      <c r="K3" s="20"/>
      <c r="L3" s="6"/>
    </row>
    <row r="4" spans="2:12" x14ac:dyDescent="0.2">
      <c r="B4" t="s">
        <v>0</v>
      </c>
      <c r="C4" s="20">
        <v>0.05</v>
      </c>
      <c r="E4" s="6"/>
      <c r="F4" s="20" t="s">
        <v>31</v>
      </c>
      <c r="G4" s="20"/>
      <c r="H4" s="20"/>
      <c r="I4" s="20"/>
      <c r="J4" s="20"/>
      <c r="K4" s="20"/>
      <c r="L4" s="6"/>
    </row>
    <row r="5" spans="2:12" x14ac:dyDescent="0.2">
      <c r="B5" t="s">
        <v>1</v>
      </c>
      <c r="C5" s="20">
        <v>62</v>
      </c>
      <c r="E5" s="6"/>
      <c r="F5" s="20" t="s">
        <v>30</v>
      </c>
      <c r="G5" s="20"/>
      <c r="H5" s="20"/>
      <c r="I5" s="20"/>
      <c r="J5" s="20"/>
      <c r="K5" s="20"/>
      <c r="L5" s="6"/>
    </row>
    <row r="6" spans="2:12" x14ac:dyDescent="0.2">
      <c r="B6" t="s">
        <v>2</v>
      </c>
      <c r="C6" s="20">
        <v>100</v>
      </c>
      <c r="E6" s="6"/>
      <c r="F6" s="20" t="s">
        <v>32</v>
      </c>
      <c r="G6" s="20"/>
      <c r="H6" s="20"/>
      <c r="I6" s="20"/>
      <c r="J6" s="20"/>
      <c r="K6" s="20"/>
      <c r="L6" s="6"/>
    </row>
    <row r="7" spans="2:12" ht="13.5" thickBot="1" x14ac:dyDescent="0.25">
      <c r="B7" t="s">
        <v>3</v>
      </c>
      <c r="C7" s="20">
        <v>112</v>
      </c>
      <c r="E7" s="6"/>
      <c r="F7" s="21" t="s">
        <v>33</v>
      </c>
      <c r="G7" s="21"/>
      <c r="H7" s="21"/>
      <c r="I7" s="21"/>
      <c r="J7" s="21"/>
      <c r="K7" s="21"/>
      <c r="L7" s="6"/>
    </row>
    <row r="8" spans="2:12" ht="14.25" thickTop="1" thickBot="1" x14ac:dyDescent="0.25">
      <c r="B8" t="s">
        <v>4</v>
      </c>
      <c r="C8" s="2">
        <f>+C5/SQRT(C6)</f>
        <v>6.2</v>
      </c>
      <c r="D8" s="2"/>
      <c r="E8" s="6"/>
      <c r="F8" s="7"/>
      <c r="G8" s="7"/>
      <c r="H8" s="7"/>
      <c r="I8" s="7"/>
      <c r="J8" s="7"/>
      <c r="K8" s="7"/>
      <c r="L8" s="6"/>
    </row>
    <row r="9" spans="2:12" ht="13.5" thickTop="1" x14ac:dyDescent="0.2">
      <c r="B9" t="s">
        <v>5</v>
      </c>
      <c r="C9">
        <f>(C7-C3)/C8</f>
        <v>1.9354838709677418</v>
      </c>
      <c r="E9" s="6"/>
      <c r="F9" s="22" t="s">
        <v>35</v>
      </c>
      <c r="L9" s="6"/>
    </row>
    <row r="10" spans="2:12" x14ac:dyDescent="0.2">
      <c r="E10" s="6"/>
      <c r="F10" t="s">
        <v>34</v>
      </c>
      <c r="L10" s="6"/>
    </row>
    <row r="11" spans="2:12" x14ac:dyDescent="0.2">
      <c r="B11" s="4" t="s">
        <v>9</v>
      </c>
      <c r="C11" s="5"/>
      <c r="D11" s="5"/>
      <c r="E11" s="6"/>
      <c r="F11" s="6"/>
      <c r="G11" s="6"/>
      <c r="H11" s="6"/>
      <c r="I11" s="6"/>
      <c r="J11" s="6"/>
      <c r="K11" s="6"/>
      <c r="L11" s="6"/>
    </row>
    <row r="12" spans="2:12" x14ac:dyDescent="0.2">
      <c r="B12" t="s">
        <v>6</v>
      </c>
      <c r="C12">
        <f>NORMSINV(C4/2)</f>
        <v>-1.9599639845400538</v>
      </c>
    </row>
    <row r="13" spans="2:12" x14ac:dyDescent="0.2">
      <c r="B13" t="s">
        <v>7</v>
      </c>
      <c r="C13">
        <f>NORMSINV(1-C4/2)</f>
        <v>1.9599639845400536</v>
      </c>
    </row>
    <row r="14" spans="2:12" x14ac:dyDescent="0.2">
      <c r="B14" s="1" t="s">
        <v>8</v>
      </c>
      <c r="C14">
        <f>2*(1-NORMSDIST(ABS(C9)))</f>
        <v>5.2930946029869919E-2</v>
      </c>
    </row>
    <row r="15" spans="2:12" x14ac:dyDescent="0.2">
      <c r="B15" t="str">
        <f>IF(C14&lt;$C$4,"Reject the null hypothesis","Do not reject the null hypothesis")</f>
        <v>Do not reject the null hypothesis</v>
      </c>
      <c r="G15" t="s">
        <v>27</v>
      </c>
    </row>
    <row r="16" spans="2:12" x14ac:dyDescent="0.2">
      <c r="C16" s="5"/>
      <c r="D16" s="5"/>
    </row>
    <row r="17" spans="2:4" x14ac:dyDescent="0.2">
      <c r="B17" s="4" t="s">
        <v>10</v>
      </c>
      <c r="C17" s="5"/>
      <c r="D17" s="5"/>
    </row>
    <row r="18" spans="2:4" x14ac:dyDescent="0.2">
      <c r="B18" t="s">
        <v>6</v>
      </c>
      <c r="C18">
        <f>NORMSINV(C4)</f>
        <v>-1.6448536269514726</v>
      </c>
    </row>
    <row r="19" spans="2:4" x14ac:dyDescent="0.2">
      <c r="B19" s="1" t="s">
        <v>8</v>
      </c>
      <c r="C19">
        <f>NORMSDIST(C9)</f>
        <v>0.97353452698506504</v>
      </c>
    </row>
    <row r="20" spans="2:4" x14ac:dyDescent="0.2">
      <c r="B20" t="str">
        <f>IF(C19&lt;$C$4,"Reject the null hypothesis","Do not reject the null hypothesis")</f>
        <v>Do not reject the null hypothesis</v>
      </c>
    </row>
    <row r="22" spans="2:4" x14ac:dyDescent="0.2">
      <c r="B22" s="16" t="s">
        <v>11</v>
      </c>
      <c r="C22" s="17"/>
      <c r="D22" s="17"/>
    </row>
    <row r="23" spans="2:4" x14ac:dyDescent="0.2">
      <c r="B23" s="18" t="s">
        <v>12</v>
      </c>
      <c r="C23" s="18">
        <f>NORMSINV(1-C4)</f>
        <v>1.6448536269514715</v>
      </c>
      <c r="D23" s="18"/>
    </row>
    <row r="24" spans="2:4" x14ac:dyDescent="0.2">
      <c r="B24" s="19" t="s">
        <v>8</v>
      </c>
      <c r="C24" s="18">
        <f>1-NORMSDIST(C9)</f>
        <v>2.6465473014934959E-2</v>
      </c>
      <c r="D24" s="18"/>
    </row>
    <row r="25" spans="2:4" x14ac:dyDescent="0.2">
      <c r="B25" s="18" t="str">
        <f>IF(C24&lt;$C$4,"Reject the null hypothesis","Do not reject the null hypothesis")</f>
        <v>Reject the null hypothesis</v>
      </c>
      <c r="C25" s="18"/>
      <c r="D25" s="1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workbookViewId="0">
      <selection activeCell="J16" sqref="J16"/>
    </sheetView>
  </sheetViews>
  <sheetFormatPr defaultRowHeight="12.75" x14ac:dyDescent="0.2"/>
  <cols>
    <col min="1" max="1" width="1.42578125" customWidth="1"/>
    <col min="2" max="2" width="29.85546875" customWidth="1"/>
    <col min="5" max="5" width="3.5703125" customWidth="1"/>
    <col min="6" max="6" width="12.42578125" customWidth="1"/>
    <col min="12" max="12" width="3.42578125" customWidth="1"/>
  </cols>
  <sheetData>
    <row r="1" spans="2:12" x14ac:dyDescent="0.2">
      <c r="B1" s="3" t="s">
        <v>22</v>
      </c>
    </row>
    <row r="2" spans="2:12" x14ac:dyDescent="0.2">
      <c r="E2" s="6"/>
      <c r="F2" s="6"/>
      <c r="G2" s="6"/>
      <c r="H2" s="6"/>
      <c r="I2" s="6"/>
      <c r="J2" s="6"/>
      <c r="K2" s="6"/>
      <c r="L2" s="6"/>
    </row>
    <row r="3" spans="2:12" x14ac:dyDescent="0.2">
      <c r="B3" t="s">
        <v>13</v>
      </c>
      <c r="C3" s="20">
        <v>60</v>
      </c>
      <c r="E3" s="6"/>
      <c r="F3" s="23" t="s">
        <v>36</v>
      </c>
      <c r="G3" s="20"/>
      <c r="H3" s="20"/>
      <c r="I3" s="20"/>
      <c r="J3" s="20"/>
      <c r="K3" s="20"/>
      <c r="L3" s="6"/>
    </row>
    <row r="4" spans="2:12" x14ac:dyDescent="0.2">
      <c r="B4" t="s">
        <v>0</v>
      </c>
      <c r="C4" s="20">
        <v>0.01</v>
      </c>
      <c r="E4" s="6"/>
      <c r="F4" s="23" t="s">
        <v>31</v>
      </c>
      <c r="G4" s="20"/>
      <c r="H4" s="20"/>
      <c r="I4" s="20"/>
      <c r="J4" s="20"/>
      <c r="K4" s="20"/>
      <c r="L4" s="6"/>
    </row>
    <row r="5" spans="2:12" x14ac:dyDescent="0.2">
      <c r="B5" t="s">
        <v>2</v>
      </c>
      <c r="C5" s="20">
        <v>26</v>
      </c>
      <c r="E5" s="6"/>
      <c r="F5" s="23" t="s">
        <v>37</v>
      </c>
      <c r="G5" s="20"/>
      <c r="H5" s="20"/>
      <c r="I5" s="20"/>
      <c r="J5" s="20"/>
      <c r="K5" s="20"/>
      <c r="L5" s="6"/>
    </row>
    <row r="6" spans="2:12" x14ac:dyDescent="0.2">
      <c r="B6" t="s">
        <v>3</v>
      </c>
      <c r="C6" s="20">
        <v>56.42</v>
      </c>
      <c r="E6" s="6"/>
      <c r="F6" s="23" t="s">
        <v>38</v>
      </c>
      <c r="G6" s="20"/>
      <c r="H6" s="20"/>
      <c r="I6" s="20"/>
      <c r="J6" s="20"/>
      <c r="K6" s="20"/>
      <c r="L6" s="6"/>
    </row>
    <row r="7" spans="2:12" ht="13.5" thickBot="1" x14ac:dyDescent="0.25">
      <c r="B7" t="s">
        <v>14</v>
      </c>
      <c r="C7" s="20">
        <v>10.039999999999999</v>
      </c>
      <c r="E7" s="6"/>
      <c r="F7" s="24" t="s">
        <v>39</v>
      </c>
      <c r="G7" s="21"/>
      <c r="H7" s="21"/>
      <c r="I7" s="21"/>
      <c r="J7" s="21"/>
      <c r="K7" s="21"/>
      <c r="L7" s="6"/>
    </row>
    <row r="8" spans="2:12" ht="14.25" thickTop="1" thickBot="1" x14ac:dyDescent="0.25">
      <c r="B8" t="s">
        <v>4</v>
      </c>
      <c r="C8">
        <f>C7/SQRT(C5)</f>
        <v>1.9690059967873677</v>
      </c>
      <c r="E8" s="6"/>
      <c r="F8" s="7"/>
      <c r="G8" s="7"/>
      <c r="H8" s="7"/>
      <c r="I8" s="7"/>
      <c r="J8" s="7"/>
      <c r="K8" s="7"/>
      <c r="L8" s="6"/>
    </row>
    <row r="9" spans="2:12" ht="13.5" thickTop="1" x14ac:dyDescent="0.2">
      <c r="B9" t="s">
        <v>15</v>
      </c>
      <c r="C9">
        <f>C5-1</f>
        <v>25</v>
      </c>
      <c r="E9" s="6"/>
      <c r="F9" s="22" t="s">
        <v>35</v>
      </c>
      <c r="L9" s="6"/>
    </row>
    <row r="10" spans="2:12" x14ac:dyDescent="0.2">
      <c r="B10" t="s">
        <v>16</v>
      </c>
      <c r="C10">
        <f>(C6-C3)/C8</f>
        <v>-1.8181762807432431</v>
      </c>
      <c r="E10" s="6"/>
      <c r="F10" t="s">
        <v>34</v>
      </c>
      <c r="L10" s="6"/>
    </row>
    <row r="11" spans="2:12" x14ac:dyDescent="0.2">
      <c r="E11" s="6"/>
      <c r="F11" s="6"/>
      <c r="G11" s="6"/>
      <c r="H11" s="6"/>
      <c r="I11" s="6"/>
      <c r="J11" s="6"/>
      <c r="K11" s="6"/>
      <c r="L11" s="6"/>
    </row>
    <row r="12" spans="2:12" x14ac:dyDescent="0.2">
      <c r="B12" s="4" t="s">
        <v>9</v>
      </c>
      <c r="C12" s="5"/>
      <c r="D12" s="5"/>
    </row>
    <row r="13" spans="2:12" x14ac:dyDescent="0.2">
      <c r="B13" t="s">
        <v>6</v>
      </c>
      <c r="C13">
        <f>-(TINV(C4,C9))</f>
        <v>-2.7874358136769706</v>
      </c>
    </row>
    <row r="14" spans="2:12" x14ac:dyDescent="0.2">
      <c r="B14" t="s">
        <v>7</v>
      </c>
      <c r="C14">
        <f>TINV(C4,C9)</f>
        <v>2.7874358136769706</v>
      </c>
    </row>
    <row r="15" spans="2:12" ht="13.5" thickBot="1" x14ac:dyDescent="0.25">
      <c r="B15" s="1" t="s">
        <v>8</v>
      </c>
      <c r="C15">
        <f>TDIST(ABS(C10),C9,2)</f>
        <v>8.1039912557700225E-2</v>
      </c>
    </row>
    <row r="16" spans="2:12" x14ac:dyDescent="0.2">
      <c r="B16" t="str">
        <f>IF(C15&lt;$C$4,"Reject the null hypothesis","Do not reject the null hypothesis")</f>
        <v>Do not reject the null hypothesis</v>
      </c>
      <c r="F16" s="8"/>
      <c r="G16" s="9"/>
    </row>
    <row r="17" spans="2:7" x14ac:dyDescent="0.2">
      <c r="F17" s="10" t="s">
        <v>18</v>
      </c>
      <c r="G17" s="11"/>
    </row>
    <row r="18" spans="2:7" x14ac:dyDescent="0.2">
      <c r="B18" s="16" t="s">
        <v>10</v>
      </c>
      <c r="C18" s="17"/>
      <c r="D18" s="17"/>
      <c r="F18" s="12" t="s">
        <v>19</v>
      </c>
      <c r="G18" s="13"/>
    </row>
    <row r="19" spans="2:7" x14ac:dyDescent="0.2">
      <c r="B19" s="18" t="s">
        <v>6</v>
      </c>
      <c r="C19" s="18">
        <f>-(TINV(2*C4,C9))</f>
        <v>-2.485107175410763</v>
      </c>
      <c r="D19" s="18"/>
      <c r="F19" s="12" t="s">
        <v>17</v>
      </c>
      <c r="G19" s="13">
        <f>TDIST(ABS(C10),C9,1)</f>
        <v>4.0519956278850112E-2</v>
      </c>
    </row>
    <row r="20" spans="2:7" ht="13.5" thickBot="1" x14ac:dyDescent="0.25">
      <c r="B20" s="19" t="s">
        <v>8</v>
      </c>
      <c r="C20" s="18">
        <f>IF(C10&lt;0,G19,G20)</f>
        <v>4.0519956278850112E-2</v>
      </c>
      <c r="D20" s="18"/>
      <c r="F20" s="14" t="s">
        <v>20</v>
      </c>
      <c r="G20" s="15">
        <f>1-G19</f>
        <v>0.95948004372114992</v>
      </c>
    </row>
    <row r="21" spans="2:7" x14ac:dyDescent="0.2">
      <c r="B21" s="18" t="str">
        <f>IF(C20&lt;$C$4,"Reject the null hypothesis","Do not reject the null hypothesis")</f>
        <v>Do not reject the null hypothesis</v>
      </c>
      <c r="C21" s="18"/>
      <c r="D21" s="18"/>
    </row>
    <row r="23" spans="2:7" x14ac:dyDescent="0.2">
      <c r="B23" s="4" t="s">
        <v>11</v>
      </c>
      <c r="C23" s="5"/>
      <c r="D23" s="5"/>
    </row>
    <row r="24" spans="2:7" x14ac:dyDescent="0.2">
      <c r="B24" t="s">
        <v>12</v>
      </c>
      <c r="C24">
        <f>(TINV(2*C4,C9))</f>
        <v>2.485107175410763</v>
      </c>
    </row>
    <row r="25" spans="2:7" x14ac:dyDescent="0.2">
      <c r="B25" s="1" t="s">
        <v>8</v>
      </c>
      <c r="C25">
        <f>IF(C10&lt;0,G20,G19)</f>
        <v>0.95948004372114992</v>
      </c>
    </row>
    <row r="26" spans="2:7" x14ac:dyDescent="0.2">
      <c r="B26" t="str">
        <f>IF(C25&lt;$C$4,"Reject the null hypothesis","Do not reject the null hypothesis")</f>
        <v>Do not reject the null hypothesis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tabSelected="1" workbookViewId="0">
      <selection activeCell="I21" sqref="I21"/>
    </sheetView>
  </sheetViews>
  <sheetFormatPr defaultRowHeight="12.75" x14ac:dyDescent="0.2"/>
  <cols>
    <col min="1" max="1" width="1.5703125" customWidth="1"/>
    <col min="2" max="2" width="29" customWidth="1"/>
    <col min="5" max="5" width="3.28515625" customWidth="1"/>
    <col min="11" max="11" width="14.5703125" customWidth="1"/>
    <col min="12" max="12" width="3" customWidth="1"/>
  </cols>
  <sheetData>
    <row r="1" spans="2:12" x14ac:dyDescent="0.2">
      <c r="B1" s="3" t="s">
        <v>26</v>
      </c>
    </row>
    <row r="2" spans="2:12" x14ac:dyDescent="0.2">
      <c r="E2" s="6"/>
      <c r="F2" s="6"/>
      <c r="G2" s="6"/>
      <c r="H2" s="6"/>
      <c r="I2" s="6"/>
      <c r="J2" s="6"/>
      <c r="K2" s="6"/>
      <c r="L2" s="6"/>
    </row>
    <row r="3" spans="2:12" x14ac:dyDescent="0.2">
      <c r="B3" s="22" t="s">
        <v>28</v>
      </c>
      <c r="C3" s="20">
        <v>0.8</v>
      </c>
      <c r="E3" s="6"/>
      <c r="F3" s="23" t="s">
        <v>40</v>
      </c>
      <c r="G3" s="20"/>
      <c r="H3" s="20"/>
      <c r="I3" s="20"/>
      <c r="J3" s="20"/>
      <c r="K3" s="20"/>
      <c r="L3" s="6"/>
    </row>
    <row r="4" spans="2:12" x14ac:dyDescent="0.2">
      <c r="B4" t="s">
        <v>0</v>
      </c>
      <c r="C4" s="20">
        <v>0.01</v>
      </c>
      <c r="E4" s="6"/>
      <c r="F4" s="23" t="s">
        <v>31</v>
      </c>
      <c r="G4" s="20"/>
      <c r="H4" s="20"/>
      <c r="I4" s="20"/>
      <c r="J4" s="20"/>
      <c r="K4" s="20"/>
      <c r="L4" s="6"/>
    </row>
    <row r="5" spans="2:12" x14ac:dyDescent="0.2">
      <c r="B5" t="s">
        <v>23</v>
      </c>
      <c r="C5" s="20">
        <v>1550</v>
      </c>
      <c r="E5" s="6"/>
      <c r="F5" s="23" t="s">
        <v>41</v>
      </c>
      <c r="G5" s="20"/>
      <c r="H5" s="20"/>
      <c r="I5" s="20"/>
      <c r="J5" s="20"/>
      <c r="K5" s="20"/>
      <c r="L5" s="6"/>
    </row>
    <row r="6" spans="2:12" x14ac:dyDescent="0.2">
      <c r="B6" t="s">
        <v>2</v>
      </c>
      <c r="C6" s="20">
        <v>2000</v>
      </c>
      <c r="E6" s="6"/>
      <c r="F6" s="23" t="s">
        <v>42</v>
      </c>
      <c r="G6" s="20"/>
      <c r="H6" s="20"/>
      <c r="I6" s="20"/>
      <c r="J6" s="20"/>
      <c r="K6" s="20"/>
      <c r="L6" s="6"/>
    </row>
    <row r="7" spans="2:12" ht="13.5" thickBot="1" x14ac:dyDescent="0.25">
      <c r="B7" t="s">
        <v>24</v>
      </c>
      <c r="C7">
        <f>C5/C6</f>
        <v>0.77500000000000002</v>
      </c>
      <c r="E7" s="6"/>
      <c r="F7" s="7"/>
      <c r="G7" s="7"/>
      <c r="H7" s="7"/>
      <c r="I7" s="7"/>
      <c r="J7" s="7"/>
      <c r="K7" s="7"/>
      <c r="L7" s="6"/>
    </row>
    <row r="8" spans="2:12" ht="14.25" thickTop="1" thickBot="1" x14ac:dyDescent="0.25">
      <c r="B8" t="s">
        <v>25</v>
      </c>
      <c r="C8" s="2">
        <f>SQRT(C3*(1-C3)/C6)</f>
        <v>8.9442719099991578E-3</v>
      </c>
      <c r="D8" s="2"/>
      <c r="E8" s="6"/>
      <c r="F8" s="7"/>
      <c r="G8" s="7"/>
      <c r="H8" s="7"/>
      <c r="I8" s="7"/>
      <c r="J8" s="7"/>
      <c r="K8" s="7"/>
      <c r="L8" s="6"/>
    </row>
    <row r="9" spans="2:12" ht="13.5" thickTop="1" x14ac:dyDescent="0.2">
      <c r="B9" t="s">
        <v>5</v>
      </c>
      <c r="C9">
        <f>(C7-C3)/C8</f>
        <v>-2.7950849718747399</v>
      </c>
      <c r="E9" s="6"/>
      <c r="L9" s="6"/>
    </row>
    <row r="10" spans="2:12" x14ac:dyDescent="0.2">
      <c r="E10" s="6"/>
      <c r="L10" s="6"/>
    </row>
    <row r="11" spans="2:12" x14ac:dyDescent="0.2">
      <c r="B11" s="4" t="s">
        <v>9</v>
      </c>
      <c r="C11" s="5"/>
      <c r="D11" s="5"/>
      <c r="E11" s="6"/>
      <c r="F11" s="6"/>
      <c r="G11" s="6"/>
      <c r="H11" s="6"/>
      <c r="I11" s="6"/>
      <c r="J11" s="6"/>
      <c r="K11" s="6"/>
      <c r="L11" s="6"/>
    </row>
    <row r="12" spans="2:12" x14ac:dyDescent="0.2">
      <c r="B12" t="s">
        <v>6</v>
      </c>
      <c r="C12">
        <f>NORMSINV(C4/2)</f>
        <v>-2.5758293035488999</v>
      </c>
    </row>
    <row r="13" spans="2:12" x14ac:dyDescent="0.2">
      <c r="B13" t="s">
        <v>7</v>
      </c>
      <c r="C13">
        <f>NORMSINV(1-C4/2)</f>
        <v>2.5758293035488999</v>
      </c>
    </row>
    <row r="14" spans="2:12" x14ac:dyDescent="0.2">
      <c r="B14" s="1" t="s">
        <v>8</v>
      </c>
      <c r="C14">
        <f>2*(1-NORMSDIST(ABS(C9)))</f>
        <v>5.1886075523155384E-3</v>
      </c>
    </row>
    <row r="15" spans="2:12" x14ac:dyDescent="0.2">
      <c r="B15" t="str">
        <f>IF(C14&lt;$C$4,"Reject the null hypothesis","Do not reject the null hypothesis")</f>
        <v>Reject the null hypothesis</v>
      </c>
    </row>
    <row r="16" spans="2:12" x14ac:dyDescent="0.2">
      <c r="C16" s="5"/>
      <c r="D16" s="5"/>
    </row>
    <row r="17" spans="2:4" x14ac:dyDescent="0.2">
      <c r="B17" s="4" t="s">
        <v>10</v>
      </c>
      <c r="C17" s="5"/>
      <c r="D17" s="5"/>
    </row>
    <row r="18" spans="2:4" x14ac:dyDescent="0.2">
      <c r="B18" t="s">
        <v>6</v>
      </c>
      <c r="C18">
        <f>NORMSINV(C4)</f>
        <v>-2.3263478740408408</v>
      </c>
    </row>
    <row r="19" spans="2:4" x14ac:dyDescent="0.2">
      <c r="B19" s="1" t="s">
        <v>8</v>
      </c>
      <c r="C19">
        <f>NORMSDIST(C9)</f>
        <v>2.5943037761577601E-3</v>
      </c>
    </row>
    <row r="20" spans="2:4" x14ac:dyDescent="0.2">
      <c r="B20" t="str">
        <f>IF(C19&lt;$C$4,"Reject the null hypothesis","Do not reject the null hypothesis")</f>
        <v>Reject the null hypothesis</v>
      </c>
    </row>
    <row r="22" spans="2:4" x14ac:dyDescent="0.2">
      <c r="B22" s="4" t="s">
        <v>11</v>
      </c>
      <c r="C22" s="5"/>
      <c r="D22" s="5"/>
    </row>
    <row r="23" spans="2:4" x14ac:dyDescent="0.2">
      <c r="B23" t="s">
        <v>12</v>
      </c>
      <c r="C23">
        <f>NORMSINV(1-C4)</f>
        <v>2.3263478740408408</v>
      </c>
    </row>
    <row r="24" spans="2:4" x14ac:dyDescent="0.2">
      <c r="B24" s="1" t="s">
        <v>8</v>
      </c>
      <c r="C24">
        <f>1-NORMSDIST(C9)</f>
        <v>0.99740569622384223</v>
      </c>
    </row>
    <row r="25" spans="2:4" x14ac:dyDescent="0.2">
      <c r="B25" t="str">
        <f>IF(C24&lt;$C$4,"Reject the null hypothesis","Do not reject the null hypothesis")</f>
        <v>Do not reject the null hypothesis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 Test</vt:lpstr>
      <vt:lpstr>t Test</vt:lpstr>
      <vt:lpstr>Z Test for Proportion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Rick</cp:lastModifiedBy>
  <dcterms:created xsi:type="dcterms:W3CDTF">2003-08-15T18:36:24Z</dcterms:created>
  <dcterms:modified xsi:type="dcterms:W3CDTF">2018-04-06T04:46:06Z</dcterms:modified>
</cp:coreProperties>
</file>